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14\"/>
    </mc:Choice>
  </mc:AlternateContent>
  <xr:revisionPtr revIDLastSave="0" documentId="13_ncr:1_{9E2CB242-24A0-415C-B878-C0482BB2A6A2}" xr6:coauthVersionLast="47" xr6:coauthVersionMax="47" xr10:uidLastSave="{00000000-0000-0000-0000-000000000000}"/>
  <bookViews>
    <workbookView xWindow="96" yWindow="2328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0" i="1" l="1"/>
  <c r="E40" i="1" s="1"/>
  <c r="G5" i="7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C42" i="1"/>
  <c r="E42" i="1" s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<sst xmlns="http://schemas.openxmlformats.org/spreadsheetml/2006/main" count="229" uniqueCount="135">
  <si>
    <t>СВОДКА ЗАТРАТ</t>
  </si>
  <si>
    <t>P_0214</t>
  </si>
  <si>
    <t>(идентификатор инвестиционного проекта)</t>
  </si>
  <si>
    <t>Реконструкция ВЛ-10кВ Ф-6 ПС 110/35/10 Борская (протяженностью 0,07 км) Борский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</si>
  <si>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</si>
  <si>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</si>
  <si>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</si>
  <si>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</si>
  <si>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</si>
  <si>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</si>
  <si>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</si>
  <si>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</si>
  <si>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</si>
  <si>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</si>
  <si>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</si>
  <si>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</si>
  <si>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</si>
  <si>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</si>
  <si>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</si>
  <si>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</si>
  <si>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</si>
  <si>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</si>
  <si>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</si>
  <si>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</si>
  <si>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</si>
  <si>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</si>
  <si>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</si>
  <si>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</si>
  <si>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</si>
  <si>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</si>
  <si>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</si>
  <si>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</si>
  <si>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</si>
  <si>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</si>
  <si>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</si>
  <si>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</si>
  <si>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</si>
  <si>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</si>
  <si>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</si>
  <si>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</si>
  <si>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</si>
  <si>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</si>
  <si>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</si>
  <si>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</si>
  <si>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</si>
  <si>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</si>
  <si>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</si>
  <si>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</si>
  <si>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</si>
  <si>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</si>
  <si>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</si>
  <si>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</si>
  <si>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</si>
  <si>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</si>
  <si>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</si>
  <si>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</si>
  <si>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</si>
  <si>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</si>
  <si>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</si>
  <si>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</si>
  <si>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</si>
  <si>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</si>
  <si>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</si>
  <si>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</si>
  <si>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</si>
  <si>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</si>
  <si>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</si>
  <si>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</si>
  <si>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</si>
  <si>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</si>
  <si>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</si>
  <si>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</si>
  <si>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</si>
  <si>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</si>
  <si>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</si>
  <si>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</si>
  <si>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</si>
  <si>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</si>
  <si>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</si>
  <si>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</si>
  <si>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</si>
  <si>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</si>
  <si>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</si>
  <si>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</si>
  <si>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</si>
  <si>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</si>
  <si>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</si>
  <si>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</si>
  <si>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</si>
  <si>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</si>
  <si>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</si>
  <si>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</si>
  <si>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</si>
  <si>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</si>
  <si>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</si>
  <si>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</si>
  <si>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</si>
  <si>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</si>
  <si>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</si>
  <si>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</si>
  <si>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</si>
  <si>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</si>
  <si>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</si>
  <si>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</si>
  <si>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</si>
  <si>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</si>
  <si>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</si>
  <si>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</si>
  <si>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</si>
  <si>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</si>
  <si>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</si>
  <si>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</si>
  <si>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</si>
  <si>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</si>
  <si>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</si>
  <si>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</si>
  <si>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</si>
  <si>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</si>
  <si>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</si>
  <si>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</si>
  <si>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</si>
  <si>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</si>
  <si>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</si>
  <si>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</si>
  <si>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</si>
  <si>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</si>
  <si>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</si>
  <si>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</si>
  <si>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</si>
  <si>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</si>
  <si>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1х95-20</t>
  </si>
  <si>
    <t>ФСБЦ-21.2.01.01-0051</t>
  </si>
  <si>
    <t>Стойка железобетонная высотой 11,0 м СВ110-5</t>
  </si>
  <si>
    <t>шт</t>
  </si>
  <si>
    <t>Стойка железобетонная  СС 136,6-3,1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</si>
</sst>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4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3" fillId="0" borderId="1" xfId="1" applyNumberFormat="1" applyFont="1" applyFill="1" applyBorder="1" applyAlignment="1">
      <alignment horizontal="left" vertical="center" wrapText="1" indent="19"/>
    </xf>
    <xf numFmtId="184" fontId="14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B35" sqref="B35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" customWidth="1"/>
    <col min="9" max="9" width="17.10937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722.68700013891998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ССР!G70</f>
        <v>104.76879173161799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827.45579187053795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137.909301870538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2">
        <f>ROUND(C38*I35,5)</f>
        <v>915.60835999999995</v>
      </c>
      <c r="D40" s="57"/>
      <c r="E40" s="66">
        <f>D40-C40</f>
        <v>-915.60835999999995</v>
      </c>
      <c r="F40" s="67"/>
      <c r="G40" s="51"/>
      <c r="H40" s="51"/>
      <c r="I40" s="51"/>
    </row>
    <row r="41" spans="1:9" ht="15.6">
      <c r="A41" s="50"/>
      <c r="B41" s="53"/>
      <c r="C41" s="102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915.60835999999995</v>
      </c>
      <c r="D42" s="57"/>
      <c r="E42" s="66">
        <f>D42-C42</f>
        <v>-915.60835999999995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85" zoomScaleNormal="85" workbookViewId="0">
      <selection activeCell="C18" sqref="C18:C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546.42855261893999</v>
      </c>
      <c r="E25" s="41">
        <v>9.4990255680586007</v>
      </c>
      <c r="F25" s="41">
        <v>0</v>
      </c>
      <c r="G25" s="41">
        <v>0</v>
      </c>
      <c r="H25" s="41">
        <v>555.92757818698999</v>
      </c>
    </row>
    <row r="26" spans="1:8">
      <c r="A26" s="2"/>
      <c r="B26" s="33"/>
      <c r="C26" s="33" t="s">
        <v>42</v>
      </c>
      <c r="D26" s="41">
        <v>546.42855261893999</v>
      </c>
      <c r="E26" s="41">
        <v>9.4990255680586007</v>
      </c>
      <c r="F26" s="41">
        <v>0</v>
      </c>
      <c r="G26" s="41">
        <v>0</v>
      </c>
      <c r="H26" s="41">
        <v>555.92757818698999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546.42855261893999</v>
      </c>
      <c r="E42" s="41">
        <v>9.4990255680586007</v>
      </c>
      <c r="F42" s="41">
        <v>0</v>
      </c>
      <c r="G42" s="41">
        <v>0</v>
      </c>
      <c r="H42" s="41">
        <v>555.92757818698999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13.660713815473001</v>
      </c>
      <c r="E44" s="41">
        <v>0.23747563920146</v>
      </c>
      <c r="F44" s="41">
        <v>0</v>
      </c>
      <c r="G44" s="41">
        <v>0</v>
      </c>
      <c r="H44" s="41">
        <v>13.898189454675</v>
      </c>
    </row>
    <row r="45" spans="1:8">
      <c r="A45" s="2"/>
      <c r="B45" s="33"/>
      <c r="C45" s="33" t="s">
        <v>57</v>
      </c>
      <c r="D45" s="41">
        <v>13.660713815473001</v>
      </c>
      <c r="E45" s="41">
        <v>0.23747563920146</v>
      </c>
      <c r="F45" s="41">
        <v>0</v>
      </c>
      <c r="G45" s="41">
        <v>0</v>
      </c>
      <c r="H45" s="41">
        <v>13.898189454675</v>
      </c>
    </row>
    <row r="46" spans="1:8">
      <c r="A46" s="2"/>
      <c r="B46" s="33"/>
      <c r="C46" s="33" t="s">
        <v>58</v>
      </c>
      <c r="D46" s="41">
        <v>560.08926643440998</v>
      </c>
      <c r="E46" s="41">
        <v>9.7365012072600994</v>
      </c>
      <c r="F46" s="41">
        <v>0</v>
      </c>
      <c r="G46" s="41">
        <v>0</v>
      </c>
      <c r="H46" s="41">
        <v>569.82576764167004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13.05529559469</v>
      </c>
      <c r="H48" s="41">
        <v>13.05529559469</v>
      </c>
    </row>
    <row r="49" spans="1:8" ht="31.2">
      <c r="A49" s="2">
        <v>4</v>
      </c>
      <c r="B49" s="2" t="s">
        <v>61</v>
      </c>
      <c r="C49" s="48" t="s">
        <v>62</v>
      </c>
      <c r="D49" s="41">
        <v>14.618329853938</v>
      </c>
      <c r="E49" s="41">
        <v>0.25412268150947998</v>
      </c>
      <c r="F49" s="41">
        <v>0</v>
      </c>
      <c r="G49" s="41">
        <v>0</v>
      </c>
      <c r="H49" s="41">
        <v>14.872452535448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12.365219157824001</v>
      </c>
      <c r="H50" s="41">
        <v>12.365219157824001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4.3050572248519998</v>
      </c>
      <c r="H51" s="41">
        <v>4.3050572248519998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3.0055407956610001</v>
      </c>
      <c r="H52" s="41">
        <v>3.0055407956610001</v>
      </c>
    </row>
    <row r="53" spans="1:8">
      <c r="A53" s="2"/>
      <c r="B53" s="33"/>
      <c r="C53" s="33" t="s">
        <v>67</v>
      </c>
      <c r="D53" s="41">
        <v>14.618329853938</v>
      </c>
      <c r="E53" s="41">
        <v>0.25412268150947998</v>
      </c>
      <c r="F53" s="41">
        <v>0</v>
      </c>
      <c r="G53" s="41">
        <v>32.731112773028002</v>
      </c>
      <c r="H53" s="41">
        <v>47.603565308476</v>
      </c>
    </row>
    <row r="54" spans="1:8">
      <c r="A54" s="2"/>
      <c r="B54" s="33"/>
      <c r="C54" s="33" t="s">
        <v>68</v>
      </c>
      <c r="D54" s="41">
        <v>574.70759628835003</v>
      </c>
      <c r="E54" s="41">
        <v>9.9906238887695995</v>
      </c>
      <c r="F54" s="41">
        <v>0</v>
      </c>
      <c r="G54" s="41">
        <v>32.731112773028002</v>
      </c>
      <c r="H54" s="41">
        <v>617.42933295013995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574.70759628835003</v>
      </c>
      <c r="E58" s="41">
        <v>9.9906238887695995</v>
      </c>
      <c r="F58" s="41">
        <v>0</v>
      </c>
      <c r="G58" s="41">
        <v>32.731112773028002</v>
      </c>
      <c r="H58" s="41">
        <v>617.42933295013995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52.033281831841002</v>
      </c>
      <c r="H60" s="41">
        <v>52.033281831841002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52.033281831841002</v>
      </c>
      <c r="H61" s="41">
        <v>52.033281831841002</v>
      </c>
    </row>
    <row r="62" spans="1:8">
      <c r="A62" s="2"/>
      <c r="B62" s="33"/>
      <c r="C62" s="33" t="s">
        <v>76</v>
      </c>
      <c r="D62" s="41">
        <v>574.70759628835003</v>
      </c>
      <c r="E62" s="41">
        <v>9.9906238887695995</v>
      </c>
      <c r="F62" s="41">
        <v>0</v>
      </c>
      <c r="G62" s="41">
        <v>84.764394604868997</v>
      </c>
      <c r="H62" s="41">
        <v>669.46261478199006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17.241227888650499</v>
      </c>
      <c r="E64" s="41">
        <f>E62*3%</f>
        <v>0.29971871666308803</v>
      </c>
      <c r="F64" s="41">
        <f>F62*3%</f>
        <v>0</v>
      </c>
      <c r="G64" s="41">
        <f>G62*3%</f>
        <v>2.5429318381460702</v>
      </c>
      <c r="H64" s="41">
        <f>SUM(D64:G64)</f>
        <v>20.0838784434597</v>
      </c>
    </row>
    <row r="65" spans="1:8">
      <c r="A65" s="2"/>
      <c r="B65" s="33"/>
      <c r="C65" s="33" t="s">
        <v>80</v>
      </c>
      <c r="D65" s="41">
        <f>D64</f>
        <v>17.241227888650499</v>
      </c>
      <c r="E65" s="41">
        <f>E64</f>
        <v>0.29971871666308803</v>
      </c>
      <c r="F65" s="41">
        <f>F64</f>
        <v>0</v>
      </c>
      <c r="G65" s="41">
        <f>G64</f>
        <v>2.5429318381460702</v>
      </c>
      <c r="H65" s="41">
        <f>SUM(D65:G65)</f>
        <v>20.0838784434597</v>
      </c>
    </row>
    <row r="66" spans="1:8">
      <c r="A66" s="2"/>
      <c r="B66" s="33"/>
      <c r="C66" s="33" t="s">
        <v>81</v>
      </c>
      <c r="D66" s="41">
        <f>D65+D62</f>
        <v>591.94882417700103</v>
      </c>
      <c r="E66" s="41">
        <f>E65+E62</f>
        <v>10.2903426054327</v>
      </c>
      <c r="F66" s="41">
        <f>F65+F62</f>
        <v>0</v>
      </c>
      <c r="G66" s="41">
        <f>G65+G62</f>
        <v>87.3073264430151</v>
      </c>
      <c r="H66" s="41">
        <f>SUM(D66:G66)</f>
        <v>689.54649322544799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118.3897648354</v>
      </c>
      <c r="E68" s="41">
        <f>E66*20%</f>
        <v>2.0580685210865401</v>
      </c>
      <c r="F68" s="41">
        <f>F66*20%</f>
        <v>0</v>
      </c>
      <c r="G68" s="41">
        <f>G66*20%</f>
        <v>17.461465288603002</v>
      </c>
      <c r="H68" s="41">
        <f>SUM(D68:G68)</f>
        <v>137.90929864508999</v>
      </c>
    </row>
    <row r="69" spans="1:8">
      <c r="A69" s="2"/>
      <c r="B69" s="33"/>
      <c r="C69" s="33" t="s">
        <v>85</v>
      </c>
      <c r="D69" s="41">
        <f>D68</f>
        <v>118.3897648354</v>
      </c>
      <c r="E69" s="41">
        <f>E68</f>
        <v>2.0580685210865401</v>
      </c>
      <c r="F69" s="41">
        <f>F68</f>
        <v>0</v>
      </c>
      <c r="G69" s="41">
        <f>G68</f>
        <v>17.461465288603002</v>
      </c>
      <c r="H69" s="41">
        <f>SUM(D69:G69)</f>
        <v>137.90929864508999</v>
      </c>
    </row>
    <row r="70" spans="1:8">
      <c r="A70" s="2"/>
      <c r="B70" s="33"/>
      <c r="C70" s="33" t="s">
        <v>86</v>
      </c>
      <c r="D70" s="41">
        <f>D69+D66</f>
        <v>710.33858901240103</v>
      </c>
      <c r="E70" s="41">
        <f>E69+E66</f>
        <v>12.348411126519199</v>
      </c>
      <c r="F70" s="41">
        <f>F69+F66</f>
        <v>0</v>
      </c>
      <c r="G70" s="41">
        <f>G69+G66</f>
        <v>104.76879173161799</v>
      </c>
      <c r="H70" s="41">
        <f>SUM(D70:G70)</f>
        <v>827.45579187053795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91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31.332396650650001</v>
      </c>
      <c r="E13" s="32">
        <v>20.413365284798001</v>
      </c>
      <c r="F13" s="32">
        <v>0</v>
      </c>
      <c r="G13" s="32">
        <v>0</v>
      </c>
      <c r="H13" s="32">
        <v>51.745761935449003</v>
      </c>
      <c r="J13" s="20"/>
    </row>
    <row r="14" spans="1:14">
      <c r="A14" s="2"/>
      <c r="B14" s="33"/>
      <c r="C14" s="33" t="s">
        <v>94</v>
      </c>
      <c r="D14" s="32">
        <v>31.332396650650001</v>
      </c>
      <c r="E14" s="32">
        <v>20.413365284798001</v>
      </c>
      <c r="F14" s="32">
        <v>0</v>
      </c>
      <c r="G14" s="32">
        <v>0</v>
      </c>
      <c r="H14" s="32">
        <v>51.745761935449003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91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12.484478286106</v>
      </c>
      <c r="H13" s="32">
        <v>12.484478286106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12.484478286106</v>
      </c>
      <c r="H14" s="32">
        <v>12.484478286106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91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52.033281831841002</v>
      </c>
      <c r="H13" s="32">
        <v>52.033281831841002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52.033281831841002</v>
      </c>
      <c r="H14" s="32">
        <v>52.033281831841002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55" zoomScaleNormal="55" workbookViewId="0">
      <selection activeCell="G15" sqref="G15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41</v>
      </c>
      <c r="B3" s="93"/>
      <c r="C3" s="11"/>
      <c r="D3" s="12">
        <v>51.745761935449003</v>
      </c>
      <c r="E3" s="13"/>
      <c r="F3" s="13"/>
      <c r="G3" s="13"/>
      <c r="H3" s="14"/>
    </row>
    <row r="4" spans="1:8">
      <c r="A4" s="98" t="s">
        <v>110</v>
      </c>
      <c r="B4" s="15" t="s">
        <v>111</v>
      </c>
      <c r="C4" s="11"/>
      <c r="D4" s="12">
        <v>31.332396650650001</v>
      </c>
      <c r="E4" s="13"/>
      <c r="F4" s="13"/>
      <c r="G4" s="13"/>
      <c r="H4" s="14"/>
    </row>
    <row r="5" spans="1:8">
      <c r="A5" s="98"/>
      <c r="B5" s="15" t="s">
        <v>112</v>
      </c>
      <c r="C5" s="10"/>
      <c r="D5" s="12">
        <v>20.413365284798001</v>
      </c>
      <c r="E5" s="13"/>
      <c r="F5" s="13"/>
      <c r="G5" s="13"/>
      <c r="H5" s="16"/>
    </row>
    <row r="6" spans="1:8">
      <c r="A6" s="99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4" t="s">
        <v>93</v>
      </c>
      <c r="B8" s="95"/>
      <c r="C8" s="98" t="s">
        <v>115</v>
      </c>
      <c r="D8" s="17">
        <v>51.745761935449003</v>
      </c>
      <c r="E8" s="13">
        <v>7.0000000000000007E-2</v>
      </c>
      <c r="F8" s="13" t="s">
        <v>116</v>
      </c>
      <c r="G8" s="17">
        <v>739.22517050641</v>
      </c>
      <c r="H8" s="16"/>
    </row>
    <row r="9" spans="1:8">
      <c r="A9" s="100">
        <v>1</v>
      </c>
      <c r="B9" s="15" t="s">
        <v>111</v>
      </c>
      <c r="C9" s="98"/>
      <c r="D9" s="17">
        <v>31.332396650650001</v>
      </c>
      <c r="E9" s="13"/>
      <c r="F9" s="13"/>
      <c r="G9" s="13"/>
      <c r="H9" s="99" t="s">
        <v>41</v>
      </c>
    </row>
    <row r="10" spans="1:8">
      <c r="A10" s="98"/>
      <c r="B10" s="15" t="s">
        <v>112</v>
      </c>
      <c r="C10" s="98"/>
      <c r="D10" s="17">
        <v>20.413365284798001</v>
      </c>
      <c r="E10" s="13"/>
      <c r="F10" s="13"/>
      <c r="G10" s="13"/>
      <c r="H10" s="99"/>
    </row>
    <row r="11" spans="1:8">
      <c r="A11" s="98"/>
      <c r="B11" s="15" t="s">
        <v>113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114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96</v>
      </c>
      <c r="B13" s="93"/>
      <c r="C13" s="10"/>
      <c r="D13" s="12">
        <v>12.484478286106</v>
      </c>
      <c r="E13" s="13"/>
      <c r="F13" s="13"/>
      <c r="G13" s="13"/>
      <c r="H13" s="16"/>
    </row>
    <row r="14" spans="1:8">
      <c r="A14" s="98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114</v>
      </c>
      <c r="C17" s="10"/>
      <c r="D17" s="12">
        <v>12.484478286106</v>
      </c>
      <c r="E17" s="13"/>
      <c r="F17" s="13"/>
      <c r="G17" s="13"/>
      <c r="H17" s="16"/>
    </row>
    <row r="18" spans="1:8">
      <c r="A18" s="94" t="s">
        <v>98</v>
      </c>
      <c r="B18" s="95"/>
      <c r="C18" s="98" t="s">
        <v>115</v>
      </c>
      <c r="D18" s="17">
        <v>12.484478286106</v>
      </c>
      <c r="E18" s="13">
        <v>7.0000000000000007E-2</v>
      </c>
      <c r="F18" s="13" t="s">
        <v>116</v>
      </c>
      <c r="G18" s="17">
        <v>178.34968980151999</v>
      </c>
      <c r="H18" s="16"/>
    </row>
    <row r="19" spans="1:8">
      <c r="A19" s="100">
        <v>1</v>
      </c>
      <c r="B19" s="15" t="s">
        <v>111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112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113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114</v>
      </c>
      <c r="C22" s="98"/>
      <c r="D22" s="17">
        <v>12.484478286106</v>
      </c>
      <c r="E22" s="13"/>
      <c r="F22" s="13"/>
      <c r="G22" s="13"/>
      <c r="H22" s="99"/>
    </row>
    <row r="23" spans="1:8" ht="24.6">
      <c r="A23" s="96" t="s">
        <v>100</v>
      </c>
      <c r="B23" s="93"/>
      <c r="C23" s="10"/>
      <c r="D23" s="12">
        <v>52.033281831841002</v>
      </c>
      <c r="E23" s="13"/>
      <c r="F23" s="13"/>
      <c r="G23" s="13"/>
      <c r="H23" s="16"/>
    </row>
    <row r="24" spans="1:8">
      <c r="A24" s="98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114</v>
      </c>
      <c r="C27" s="10"/>
      <c r="D27" s="12">
        <v>52.033281831841002</v>
      </c>
      <c r="E27" s="13"/>
      <c r="F27" s="13"/>
      <c r="G27" s="13"/>
      <c r="H27" s="16"/>
    </row>
    <row r="28" spans="1:8">
      <c r="A28" s="94" t="s">
        <v>100</v>
      </c>
      <c r="B28" s="95"/>
      <c r="C28" s="98" t="s">
        <v>115</v>
      </c>
      <c r="D28" s="17">
        <v>52.033281831841002</v>
      </c>
      <c r="E28" s="13">
        <v>7.0000000000000007E-2</v>
      </c>
      <c r="F28" s="13" t="s">
        <v>116</v>
      </c>
      <c r="G28" s="17">
        <v>743.33259759773</v>
      </c>
      <c r="H28" s="16"/>
    </row>
    <row r="29" spans="1:8">
      <c r="A29" s="100">
        <v>1</v>
      </c>
      <c r="B29" s="15" t="s">
        <v>111</v>
      </c>
      <c r="C29" s="98"/>
      <c r="D29" s="17">
        <v>0</v>
      </c>
      <c r="E29" s="13"/>
      <c r="F29" s="13"/>
      <c r="G29" s="13"/>
      <c r="H29" s="99" t="s">
        <v>41</v>
      </c>
    </row>
    <row r="30" spans="1:8">
      <c r="A30" s="98"/>
      <c r="B30" s="15" t="s">
        <v>112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113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114</v>
      </c>
      <c r="C32" s="98"/>
      <c r="D32" s="17">
        <v>52.033281831841002</v>
      </c>
      <c r="E32" s="13"/>
      <c r="F32" s="13"/>
      <c r="G32" s="13"/>
      <c r="H32" s="99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7" t="s">
        <v>119</v>
      </c>
      <c r="B35" s="97"/>
      <c r="C35" s="97"/>
      <c r="D35" s="97"/>
      <c r="E35" s="97"/>
      <c r="F35" s="97"/>
      <c r="G35" s="97"/>
      <c r="H35" s="97"/>
    </row>
    <row r="36" spans="1:8">
      <c r="A36" s="97" t="s">
        <v>120</v>
      </c>
      <c r="B36" s="97"/>
      <c r="C36" s="97"/>
      <c r="D36" s="97"/>
      <c r="E36" s="97"/>
      <c r="F36" s="97"/>
      <c r="G36" s="97"/>
      <c r="H36" s="97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activeCell="B17" sqref="B17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116</v>
      </c>
      <c r="C4" s="5">
        <v>0.23998931623931999</v>
      </c>
      <c r="D4" s="5">
        <v>222.07854046447</v>
      </c>
      <c r="E4" s="4">
        <v>10</v>
      </c>
      <c r="F4" s="3" t="s">
        <v>130</v>
      </c>
      <c r="G4" s="5">
        <v>53.296477077493002</v>
      </c>
      <c r="H4" s="6" t="s">
        <v>131</v>
      </c>
    </row>
    <row r="5" spans="1:8" ht="39" hidden="1" customHeight="1">
      <c r="A5" s="3" t="s">
        <v>132</v>
      </c>
      <c r="B5" s="4" t="s">
        <v>133</v>
      </c>
      <c r="C5" s="5">
        <v>2</v>
      </c>
      <c r="D5" s="5">
        <v>25.632087662364999</v>
      </c>
      <c r="E5" s="4">
        <v>10</v>
      </c>
      <c r="F5" s="3" t="s">
        <v>132</v>
      </c>
      <c r="G5" s="5">
        <f>C5*D5</f>
        <v>51.264175324729997</v>
      </c>
      <c r="H5" s="6"/>
    </row>
    <row r="6" spans="1:8" ht="39" hidden="1" customHeight="1">
      <c r="A6" s="3" t="s">
        <v>134</v>
      </c>
      <c r="B6" s="4" t="s">
        <v>133</v>
      </c>
      <c r="C6" s="5">
        <v>0.82264957264956995</v>
      </c>
      <c r="D6" s="5">
        <v>997.73280243982003</v>
      </c>
      <c r="E6" s="4">
        <v>10</v>
      </c>
      <c r="F6" s="4"/>
      <c r="G6" s="5">
        <v>820.78446354558002</v>
      </c>
      <c r="H6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756E8E073B4A46EA9C3E7D6382A4215B_12</vt:lpwstr>
  </property>
  <property fmtid="{D5CDD505-2E9C-101B-9397-08002B2CF9AE}" pid="3" name="KSOProductBuildVer">
    <vt:lpwstr>1049-12.2.0.20795</vt:lpwstr>
  </property>
</Properties>
</file>